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rbitzaria\pertsonalak$\ingurumenteknikaria\Documents\GURE 3 HERRIAK\3 UDALERRIAK BILKETA DATUAK\GARBITANIAK KUDEATUTAKO DATUAK\garbitaniak kudeatutakoa 2020\2020ko datuak webgunerako\"/>
    </mc:Choice>
  </mc:AlternateContent>
  <xr:revisionPtr revIDLastSave="0" documentId="13_ncr:1_{BBF6FFCF-B90C-452A-A68B-06052D83F48E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HERNANI" sheetId="2" r:id="rId1"/>
    <sheet name="USURBIL" sheetId="3" r:id="rId2"/>
    <sheet name="GUZTIRA" sheetId="1" r:id="rId3"/>
  </sheets>
  <calcPr calcId="191029"/>
</workbook>
</file>

<file path=xl/calcChain.xml><?xml version="1.0" encoding="utf-8"?>
<calcChain xmlns="http://schemas.openxmlformats.org/spreadsheetml/2006/main">
  <c r="D17" i="1" l="1"/>
  <c r="D16" i="1"/>
  <c r="B17" i="3" l="1"/>
  <c r="B18" i="3" s="1"/>
  <c r="C17" i="3" s="1"/>
  <c r="B16" i="2"/>
  <c r="B17" i="2" s="1"/>
  <c r="C15" i="2" s="1"/>
  <c r="C15" i="3" l="1"/>
  <c r="C16" i="3"/>
  <c r="C16" i="2"/>
  <c r="C14" i="2"/>
  <c r="C4" i="1"/>
  <c r="C5" i="1"/>
  <c r="C6" i="1"/>
  <c r="C7" i="1"/>
  <c r="C8" i="1"/>
  <c r="C9" i="1"/>
  <c r="C10" i="1"/>
  <c r="C3" i="1"/>
  <c r="B4" i="1"/>
  <c r="B5" i="1"/>
  <c r="B6" i="1"/>
  <c r="D6" i="1" s="1"/>
  <c r="B7" i="1"/>
  <c r="B8" i="1"/>
  <c r="D8" i="1" s="1"/>
  <c r="B9" i="1"/>
  <c r="B10" i="1"/>
  <c r="B11" i="1"/>
  <c r="D11" i="1" s="1"/>
  <c r="B3" i="1"/>
  <c r="D9" i="1"/>
  <c r="D10" i="1" l="1"/>
  <c r="D4" i="1"/>
  <c r="D7" i="1"/>
  <c r="D5" i="1"/>
  <c r="D3" i="1"/>
  <c r="D18" i="1" s="1"/>
  <c r="C12" i="1"/>
  <c r="B12" i="1"/>
  <c r="D12" i="1" l="1"/>
</calcChain>
</file>

<file path=xl/sharedStrings.xml><?xml version="1.0" encoding="utf-8"?>
<sst xmlns="http://schemas.openxmlformats.org/spreadsheetml/2006/main" count="54" uniqueCount="25">
  <si>
    <t xml:space="preserve">ORGANIKOA </t>
  </si>
  <si>
    <t xml:space="preserve">PAPERA-KARTOIA (garbigunekoa kenduta) </t>
  </si>
  <si>
    <t xml:space="preserve">ONTZI ARINAK </t>
  </si>
  <si>
    <t xml:space="preserve">ERREFUSA ETXE ETA OSTALARITZAN </t>
  </si>
  <si>
    <t xml:space="preserve">ERREFUSA POLIGONOTAN </t>
  </si>
  <si>
    <t xml:space="preserve">INERTEA </t>
  </si>
  <si>
    <t xml:space="preserve">PLASTIKO EZBERDINAK </t>
  </si>
  <si>
    <t xml:space="preserve">EGURRA </t>
  </si>
  <si>
    <t xml:space="preserve">ALTZARI BILKETA </t>
  </si>
  <si>
    <t xml:space="preserve">* </t>
  </si>
  <si>
    <t xml:space="preserve">GARBITANIAK GUZTIRA KUDEATUTAKOA (Kg) </t>
  </si>
  <si>
    <t>USURBIL</t>
  </si>
  <si>
    <t>HERNANI</t>
  </si>
  <si>
    <t>GUZTIRA</t>
  </si>
  <si>
    <t>* Usurbilen Garbigunean altzariak sartzen dira eta ez dago hauen pisaketarik.</t>
  </si>
  <si>
    <t>Auzokonposta (tn)</t>
  </si>
  <si>
    <t xml:space="preserve">Autokonposta (tn) </t>
  </si>
  <si>
    <t>Transferentzia gunera/Konposta plantara (tn)</t>
  </si>
  <si>
    <t>*</t>
  </si>
  <si>
    <t>224 (%10)</t>
  </si>
  <si>
    <t xml:space="preserve">322 (%14) </t>
  </si>
  <si>
    <t xml:space="preserve">1799 (%77) </t>
  </si>
  <si>
    <t xml:space="preserve">106 (%12) </t>
  </si>
  <si>
    <t xml:space="preserve">29 (%3) </t>
  </si>
  <si>
    <t xml:space="preserve">757 (%85)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</si>
</sst>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3" fontId="0" fillId="0" borderId="1" xfId="0" applyNumberFormat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 applyAlignment="1">
      <alignment horizontal="right"/>
    </xf>
    <xf numFmtId="9" fontId="0" fillId="0" borderId="0" xfId="1" applyFont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/>
    <xf numFmtId="9" fontId="0" fillId="0" borderId="1" xfId="1" applyFont="1" applyBorder="1"/>
    <xf numFmtId="3" fontId="1" fillId="0" borderId="1" xfId="0" applyNumberFormat="1" applyFont="1" applyBorder="1" applyAlignment="1">
      <alignment horizontal="right"/>
    </xf>
  </cellXfs>
  <cellStyles count="2">
    <cellStyle name="Ehunekoa" xfId="1" builtinId="5"/>
    <cellStyle name="Normal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8"/>
  <sheetViews>
    <sheetView workbookViewId="0">
      <selection activeCell="D16" sqref="D16"/>
    </sheetView>
  </sheetViews>
  <sheetFormatPr defaultRowHeight="15" x14ac:dyDescent="0.25"/>
  <cols>
    <col min="1" max="1" width="44.140625" style="2" customWidth="1"/>
    <col min="2" max="2" width="17" customWidth="1"/>
  </cols>
  <sheetData>
    <row r="2" spans="1:4" s="1" customFormat="1" x14ac:dyDescent="0.25">
      <c r="B2" s="6" t="s">
        <v>12</v>
      </c>
    </row>
    <row r="3" spans="1:4" x14ac:dyDescent="0.25">
      <c r="A3" s="5" t="s">
        <v>0</v>
      </c>
      <c r="B3" s="11">
        <v>1789740</v>
      </c>
    </row>
    <row r="4" spans="1:4" x14ac:dyDescent="0.25">
      <c r="A4" s="3" t="s">
        <v>1</v>
      </c>
      <c r="B4" s="11">
        <v>1207360</v>
      </c>
    </row>
    <row r="5" spans="1:4" x14ac:dyDescent="0.25">
      <c r="A5" s="3" t="s">
        <v>2</v>
      </c>
      <c r="B5" s="11">
        <v>720420</v>
      </c>
    </row>
    <row r="6" spans="1:4" x14ac:dyDescent="0.25">
      <c r="A6" s="3" t="s">
        <v>3</v>
      </c>
      <c r="B6" s="11">
        <v>1115480</v>
      </c>
    </row>
    <row r="7" spans="1:4" x14ac:dyDescent="0.25">
      <c r="A7" s="3" t="s">
        <v>4</v>
      </c>
      <c r="B7" s="11">
        <v>111520</v>
      </c>
    </row>
    <row r="8" spans="1:4" x14ac:dyDescent="0.25">
      <c r="A8" s="3" t="s">
        <v>5</v>
      </c>
      <c r="B8" s="11">
        <v>50340</v>
      </c>
    </row>
    <row r="9" spans="1:4" x14ac:dyDescent="0.25">
      <c r="A9" s="3" t="s">
        <v>6</v>
      </c>
      <c r="B9" s="11">
        <v>72660</v>
      </c>
    </row>
    <row r="10" spans="1:4" x14ac:dyDescent="0.25">
      <c r="A10" s="3" t="s">
        <v>7</v>
      </c>
      <c r="B10" s="11">
        <v>489540</v>
      </c>
    </row>
    <row r="11" spans="1:4" x14ac:dyDescent="0.25">
      <c r="A11" s="3" t="s">
        <v>8</v>
      </c>
      <c r="B11" s="11">
        <v>157800</v>
      </c>
    </row>
    <row r="12" spans="1:4" x14ac:dyDescent="0.25">
      <c r="A12" s="3" t="s">
        <v>10</v>
      </c>
      <c r="B12" s="17">
        <v>5714860</v>
      </c>
    </row>
    <row r="14" spans="1:4" x14ac:dyDescent="0.25">
      <c r="A14" s="3" t="s">
        <v>16</v>
      </c>
      <c r="B14" s="13">
        <v>224</v>
      </c>
      <c r="C14" s="16">
        <f>B14/$B$17</f>
        <v>9.5901084881022725E-2</v>
      </c>
    </row>
    <row r="15" spans="1:4" x14ac:dyDescent="0.25">
      <c r="A15" s="3" t="s">
        <v>15</v>
      </c>
      <c r="B15" s="13">
        <v>322</v>
      </c>
      <c r="C15" s="16">
        <f t="shared" ref="C15:C16" si="0">B15/$B$17</f>
        <v>0.13785780951647017</v>
      </c>
    </row>
    <row r="16" spans="1:4" x14ac:dyDescent="0.25">
      <c r="A16" s="3" t="s">
        <v>17</v>
      </c>
      <c r="B16" s="14">
        <f>B3/1000</f>
        <v>1789.74</v>
      </c>
      <c r="C16" s="16">
        <f t="shared" si="0"/>
        <v>0.76624110560250724</v>
      </c>
      <c r="D16" s="10"/>
    </row>
    <row r="17" spans="2:2" x14ac:dyDescent="0.25">
      <c r="B17" s="15">
        <f>B14+B15+B16</f>
        <v>2335.7399999999998</v>
      </c>
    </row>
    <row r="18" spans="2:2" x14ac:dyDescent="0.25">
      <c r="B18" s="12"/>
    </row>
  </sheetData>
  <pageMargins left="0.7" right="0.7" top="0.75" bottom="0.75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8"/>
  <sheetViews>
    <sheetView workbookViewId="0">
      <selection activeCell="C15" sqref="C15"/>
    </sheetView>
  </sheetViews>
  <sheetFormatPr defaultRowHeight="15" x14ac:dyDescent="0.25"/>
  <cols>
    <col min="1" max="1" width="44.140625" style="2" customWidth="1"/>
    <col min="2" max="2" width="19" customWidth="1"/>
  </cols>
  <sheetData>
    <row r="2" spans="1:3" s="1" customFormat="1" x14ac:dyDescent="0.25">
      <c r="B2" s="6" t="s">
        <v>11</v>
      </c>
    </row>
    <row r="3" spans="1:3" x14ac:dyDescent="0.25">
      <c r="A3" s="5" t="s">
        <v>0</v>
      </c>
      <c r="B3" s="11">
        <v>757320</v>
      </c>
    </row>
    <row r="4" spans="1:3" x14ac:dyDescent="0.25">
      <c r="A4" s="3" t="s">
        <v>1</v>
      </c>
      <c r="B4" s="11">
        <v>385980</v>
      </c>
    </row>
    <row r="5" spans="1:3" x14ac:dyDescent="0.25">
      <c r="A5" s="3" t="s">
        <v>2</v>
      </c>
      <c r="B5" s="11">
        <v>273820</v>
      </c>
    </row>
    <row r="6" spans="1:3" x14ac:dyDescent="0.25">
      <c r="A6" s="3" t="s">
        <v>3</v>
      </c>
      <c r="B6" s="11">
        <v>72920</v>
      </c>
    </row>
    <row r="7" spans="1:3" x14ac:dyDescent="0.25">
      <c r="A7" s="3" t="s">
        <v>4</v>
      </c>
      <c r="B7" s="11">
        <v>257840</v>
      </c>
    </row>
    <row r="8" spans="1:3" x14ac:dyDescent="0.25">
      <c r="A8" s="3" t="s">
        <v>5</v>
      </c>
      <c r="B8" s="11">
        <v>18080</v>
      </c>
    </row>
    <row r="9" spans="1:3" x14ac:dyDescent="0.25">
      <c r="A9" s="3" t="s">
        <v>6</v>
      </c>
      <c r="B9" s="11">
        <v>66700</v>
      </c>
    </row>
    <row r="10" spans="1:3" x14ac:dyDescent="0.25">
      <c r="A10" s="3" t="s">
        <v>7</v>
      </c>
      <c r="B10" s="11">
        <v>136560</v>
      </c>
    </row>
    <row r="11" spans="1:3" x14ac:dyDescent="0.25">
      <c r="A11" s="3" t="s">
        <v>8</v>
      </c>
      <c r="B11" s="8" t="s">
        <v>18</v>
      </c>
    </row>
    <row r="12" spans="1:3" x14ac:dyDescent="0.25">
      <c r="A12" s="3" t="s">
        <v>10</v>
      </c>
      <c r="B12" s="17">
        <v>1969220</v>
      </c>
    </row>
    <row r="13" spans="1:3" x14ac:dyDescent="0.25">
      <c r="A13" s="2" t="s">
        <v>14</v>
      </c>
    </row>
    <row r="15" spans="1:3" x14ac:dyDescent="0.25">
      <c r="A15" s="3" t="s">
        <v>16</v>
      </c>
      <c r="B15" s="14">
        <v>106</v>
      </c>
      <c r="C15" s="16">
        <f>B15/$B$18</f>
        <v>0.11879146494531109</v>
      </c>
    </row>
    <row r="16" spans="1:3" x14ac:dyDescent="0.25">
      <c r="A16" s="3" t="s">
        <v>15</v>
      </c>
      <c r="B16" s="14">
        <v>29</v>
      </c>
      <c r="C16" s="16">
        <f t="shared" ref="C16:C17" si="0">B16/$B$18</f>
        <v>3.2499551730320958E-2</v>
      </c>
    </row>
    <row r="17" spans="1:4" x14ac:dyDescent="0.25">
      <c r="A17" s="3" t="s">
        <v>17</v>
      </c>
      <c r="B17" s="14">
        <f>B3/1000</f>
        <v>757.32</v>
      </c>
      <c r="C17" s="16">
        <f t="shared" si="0"/>
        <v>0.84870898332436795</v>
      </c>
      <c r="D17" s="10"/>
    </row>
    <row r="18" spans="1:4" x14ac:dyDescent="0.25">
      <c r="B18" s="15">
        <f>B15+B16+B17</f>
        <v>892.32</v>
      </c>
    </row>
  </sheetData>
  <pageMargins left="0.7" right="0.7" top="0.75" bottom="0.75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8"/>
  <sheetViews>
    <sheetView tabSelected="1" workbookViewId="0">
      <selection activeCell="D18" sqref="D18"/>
    </sheetView>
  </sheetViews>
  <sheetFormatPr defaultRowHeight="15" x14ac:dyDescent="0.25"/>
  <cols>
    <col min="1" max="1" width="44.140625" style="2" customWidth="1"/>
    <col min="2" max="2" width="17" customWidth="1"/>
    <col min="3" max="3" width="19" customWidth="1"/>
    <col min="4" max="4" width="20.140625" customWidth="1"/>
  </cols>
  <sheetData>
    <row r="2" spans="1:4" s="1" customFormat="1" x14ac:dyDescent="0.25">
      <c r="B2" s="6" t="s">
        <v>12</v>
      </c>
      <c r="C2" s="6" t="s">
        <v>11</v>
      </c>
      <c r="D2" s="6" t="s">
        <v>13</v>
      </c>
    </row>
    <row r="3" spans="1:4" x14ac:dyDescent="0.25">
      <c r="A3" s="5" t="s">
        <v>0</v>
      </c>
      <c r="B3" s="4">
        <f>HERNANI!B3</f>
        <v>1789740</v>
      </c>
      <c r="C3" s="4">
        <f>USURBIL!B3</f>
        <v>757320</v>
      </c>
      <c r="D3" s="4">
        <f>B3+C3</f>
        <v>2547060</v>
      </c>
    </row>
    <row r="4" spans="1:4" x14ac:dyDescent="0.25">
      <c r="A4" s="3" t="s">
        <v>1</v>
      </c>
      <c r="B4" s="4">
        <f>HERNANI!B4</f>
        <v>1207360</v>
      </c>
      <c r="C4" s="4">
        <f>USURBIL!B4</f>
        <v>385980</v>
      </c>
      <c r="D4" s="4">
        <f t="shared" ref="D4:D10" si="0">B4+C4</f>
        <v>1593340</v>
      </c>
    </row>
    <row r="5" spans="1:4" x14ac:dyDescent="0.25">
      <c r="A5" s="3" t="s">
        <v>2</v>
      </c>
      <c r="B5" s="4">
        <f>HERNANI!B5</f>
        <v>720420</v>
      </c>
      <c r="C5" s="4">
        <f>USURBIL!B5</f>
        <v>273820</v>
      </c>
      <c r="D5" s="4">
        <f t="shared" si="0"/>
        <v>994240</v>
      </c>
    </row>
    <row r="6" spans="1:4" x14ac:dyDescent="0.25">
      <c r="A6" s="3" t="s">
        <v>3</v>
      </c>
      <c r="B6" s="4">
        <f>HERNANI!B6</f>
        <v>1115480</v>
      </c>
      <c r="C6" s="4">
        <f>USURBIL!B6</f>
        <v>72920</v>
      </c>
      <c r="D6" s="4">
        <f t="shared" si="0"/>
        <v>1188400</v>
      </c>
    </row>
    <row r="7" spans="1:4" x14ac:dyDescent="0.25">
      <c r="A7" s="3" t="s">
        <v>4</v>
      </c>
      <c r="B7" s="4">
        <f>HERNANI!B7</f>
        <v>111520</v>
      </c>
      <c r="C7" s="4">
        <f>USURBIL!B7</f>
        <v>257840</v>
      </c>
      <c r="D7" s="4">
        <f t="shared" si="0"/>
        <v>369360</v>
      </c>
    </row>
    <row r="8" spans="1:4" x14ac:dyDescent="0.25">
      <c r="A8" s="3" t="s">
        <v>5</v>
      </c>
      <c r="B8" s="4">
        <f>HERNANI!B8</f>
        <v>50340</v>
      </c>
      <c r="C8" s="4">
        <f>USURBIL!B8</f>
        <v>18080</v>
      </c>
      <c r="D8" s="4">
        <f t="shared" si="0"/>
        <v>68420</v>
      </c>
    </row>
    <row r="9" spans="1:4" x14ac:dyDescent="0.25">
      <c r="A9" s="3" t="s">
        <v>6</v>
      </c>
      <c r="B9" s="4">
        <f>HERNANI!B9</f>
        <v>72660</v>
      </c>
      <c r="C9" s="4">
        <f>USURBIL!B9</f>
        <v>66700</v>
      </c>
      <c r="D9" s="4">
        <f t="shared" si="0"/>
        <v>139360</v>
      </c>
    </row>
    <row r="10" spans="1:4" x14ac:dyDescent="0.25">
      <c r="A10" s="3" t="s">
        <v>7</v>
      </c>
      <c r="B10" s="4">
        <f>HERNANI!B10</f>
        <v>489540</v>
      </c>
      <c r="C10" s="4">
        <f>USURBIL!B10</f>
        <v>136560</v>
      </c>
      <c r="D10" s="4">
        <f t="shared" si="0"/>
        <v>626100</v>
      </c>
    </row>
    <row r="11" spans="1:4" x14ac:dyDescent="0.25">
      <c r="A11" s="3" t="s">
        <v>8</v>
      </c>
      <c r="B11" s="4">
        <f>HERNANI!B11</f>
        <v>157800</v>
      </c>
      <c r="C11" s="8" t="s">
        <v>9</v>
      </c>
      <c r="D11" s="4">
        <f>B11</f>
        <v>157800</v>
      </c>
    </row>
    <row r="12" spans="1:4" x14ac:dyDescent="0.25">
      <c r="A12" s="3" t="s">
        <v>10</v>
      </c>
      <c r="B12" s="7">
        <f>SUM(B3:B11)</f>
        <v>5714860</v>
      </c>
      <c r="C12" s="7">
        <f>SUM(C3:C11)</f>
        <v>1969220</v>
      </c>
      <c r="D12" s="7">
        <f t="shared" ref="D12" si="1">SUM(D3:D11)</f>
        <v>7684080</v>
      </c>
    </row>
    <row r="13" spans="1:4" x14ac:dyDescent="0.25">
      <c r="A13" s="2" t="s">
        <v>14</v>
      </c>
    </row>
    <row r="16" spans="1:4" x14ac:dyDescent="0.25">
      <c r="A16" s="3" t="s">
        <v>16</v>
      </c>
      <c r="B16" s="13" t="s">
        <v>19</v>
      </c>
      <c r="C16" s="13" t="s">
        <v>22</v>
      </c>
      <c r="D16" s="9">
        <f>224+106</f>
        <v>330</v>
      </c>
    </row>
    <row r="17" spans="1:4" x14ac:dyDescent="0.25">
      <c r="A17" s="3" t="s">
        <v>15</v>
      </c>
      <c r="B17" s="13" t="s">
        <v>20</v>
      </c>
      <c r="C17" s="13" t="s">
        <v>23</v>
      </c>
      <c r="D17" s="9">
        <f>322+29</f>
        <v>351</v>
      </c>
    </row>
    <row r="18" spans="1:4" x14ac:dyDescent="0.25">
      <c r="A18" s="3" t="s">
        <v>17</v>
      </c>
      <c r="B18" s="13" t="s">
        <v>21</v>
      </c>
      <c r="C18" s="13" t="s">
        <v>24</v>
      </c>
      <c r="D18" s="4">
        <f>D3/1000</f>
        <v>2547.06</v>
      </c>
    </row>
  </sheetData>
  <pageMargins left="0.7" right="0.7" top="0.75" bottom="0.75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HERNANI</vt:lpstr>
      <vt:lpstr>USURBIL</vt:lpstr>
      <vt:lpstr>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Kudeatzailea</dc:creator>
  <cp:lastModifiedBy>Ingurumen teknikaria</cp:lastModifiedBy>
  <dcterms:created xsi:type="dcterms:W3CDTF">2020-04-29T10:06:11Z</dcterms:created>
  <dcterms:modified xsi:type="dcterms:W3CDTF">2023-03-01T09:22:53Z</dcterms:modified>
</cp:coreProperties>
</file>